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rechnungsmaske" sheetId="1" r:id="rId4"/>
    <sheet state="visible" name="Beispiel" sheetId="2" r:id="rId5"/>
  </sheets>
  <definedNames/>
  <calcPr/>
  <extLst>
    <ext uri="GoogleSheetsCustomDataVersion2">
      <go:sheetsCustomData xmlns:go="http://customooxmlschemas.google.com/" r:id="rId6" roundtripDataChecksum="3xKN2B4dIrxZhnvWLrhgjMrTROSmVwPUvhN4UDc9ipU="/>
    </ext>
  </extLst>
</workbook>
</file>

<file path=xl/sharedStrings.xml><?xml version="1.0" encoding="utf-8"?>
<sst xmlns="http://schemas.openxmlformats.org/spreadsheetml/2006/main" count="108" uniqueCount="61">
  <si>
    <t>Berechnungsvorlage korrigierter Gini-Koeffizient der monatlichen Übernachtungen</t>
  </si>
  <si>
    <t>Destination:</t>
  </si>
  <si>
    <t>Statistikquelle:</t>
  </si>
  <si>
    <t>Jahr:</t>
  </si>
  <si>
    <t>Beschreibung / Erklärung der Berechnung</t>
  </si>
  <si>
    <t>X</t>
  </si>
  <si>
    <t>Y</t>
  </si>
  <si>
    <t>Rang</t>
  </si>
  <si>
    <t>Monat</t>
  </si>
  <si>
    <t>Eingabe monatliche Übernachtungen</t>
  </si>
  <si>
    <t>in %</t>
  </si>
  <si>
    <t>Sortiert</t>
  </si>
  <si>
    <t>Kumuliert</t>
  </si>
  <si>
    <t>Zeitanteil (1/12)</t>
  </si>
  <si>
    <t>Zeitanteil kumuliert</t>
  </si>
  <si>
    <t>A=Y-X</t>
  </si>
  <si>
    <t>(Y-X)*Zeitanteil</t>
  </si>
  <si>
    <t>Spalte C</t>
  </si>
  <si>
    <r>
      <rPr>
        <rFont val="Arial"/>
        <b/>
        <color theme="1"/>
        <sz val="10.0"/>
      </rPr>
      <t>1.        Daten erfassen</t>
    </r>
    <r>
      <rPr>
        <rFont val="Arial"/>
        <color theme="1"/>
        <sz val="10.0"/>
      </rPr>
      <t>: 12 Monatswerte (= Übernachtungen je Monat) sammeln (untereinander aufschreiben)</t>
    </r>
  </si>
  <si>
    <t>Jan</t>
  </si>
  <si>
    <t>Feb</t>
  </si>
  <si>
    <t>Spalte D</t>
  </si>
  <si>
    <r>
      <rPr>
        <rFont val="Arial"/>
        <b/>
        <color theme="1"/>
        <sz val="10.0"/>
      </rPr>
      <t xml:space="preserve">2.        Prozentanteile dieser Monatswerte berechnen: </t>
    </r>
    <r>
      <rPr>
        <rFont val="Arial"/>
        <b val="0"/>
        <color theme="1"/>
        <sz val="10.0"/>
      </rPr>
      <t>Für jeden Monat: Monatsanteil in % =</t>
    </r>
  </si>
  <si>
    <t>Mar</t>
  </si>
  <si>
    <t>Apr</t>
  </si>
  <si>
    <t>Spalte F</t>
  </si>
  <si>
    <t>3.        Sortieren: 12 Monatswerte und prozentuale Anteile an den Jahresübernachtungen aufsteigend sortieren</t>
  </si>
  <si>
    <t>May</t>
  </si>
  <si>
    <t>Jun</t>
  </si>
  <si>
    <t>Spalte G</t>
  </si>
  <si>
    <t>4.        Kumulative Anteile bilden: X= Kumulative Summe der prozentualen Monatsanteile</t>
  </si>
  <si>
    <t>Jul</t>
  </si>
  <si>
    <t>Aug</t>
  </si>
  <si>
    <t>Spalte H</t>
  </si>
  <si>
    <t>5.        Zeitanteile der Monate berechnen: Z=1/12 (vereinfacht)</t>
  </si>
  <si>
    <t>Sep</t>
  </si>
  <si>
    <t>Oct</t>
  </si>
  <si>
    <t>Spalte I</t>
  </si>
  <si>
    <t>6.        Kumulative Zeitanteile bilden: Y=kumulative Summe der Zeitanteile Z</t>
  </si>
  <si>
    <t>Nov</t>
  </si>
  <si>
    <t xml:space="preserve"> </t>
  </si>
  <si>
    <t>Dec</t>
  </si>
  <si>
    <t>Spalte J</t>
  </si>
  <si>
    <t>7.        Abstände zwischen kumuliertem Zeitanteil und kumuliertem Übernachtungsanteil berechnen: A=Y-X</t>
  </si>
  <si>
    <t>Gini-Koeffizient:</t>
  </si>
  <si>
    <t>korrigierter Gini-Koeffizient:</t>
  </si>
  <si>
    <t>Spalte K</t>
  </si>
  <si>
    <t>8.        Flächenstücke berechnen: Abstand zwischen kumuliertem Zeitanteil und kumuliertem Übernachtungsanteil (A=Y-X) mit Zeitanteil multiplizieren</t>
  </si>
  <si>
    <t>Zelle K19</t>
  </si>
  <si>
    <t xml:space="preserve">9.        Klassischen Gini-Koeffizienten berechnen: Summe aller Flächenstücke mit 2 multiplizieren: </t>
  </si>
  <si>
    <t>Zelle K20</t>
  </si>
  <si>
    <t>10.       Berechnung des korrigierten Gini-Koeffizienten:</t>
  </si>
  <si>
    <t>n = Anzahl der betrachteten Werte mit denen der Gini-Koeffizient ermittelt wurde</t>
  </si>
  <si>
    <t>G = klassischer Gini-Koeffizient (Ergebnis des vorherigen Schrittes)</t>
  </si>
  <si>
    <t>Berechnungsvorlage korrigierter Gini-Koeffizient der monatlichen Ankünfte</t>
  </si>
  <si>
    <t>Eingabe monatliche Ankünfte</t>
  </si>
  <si>
    <r>
      <rPr>
        <rFont val="Arial"/>
        <b/>
        <color theme="1"/>
        <sz val="10.0"/>
      </rPr>
      <t>1.        Daten erfassen</t>
    </r>
    <r>
      <rPr>
        <rFont val="Arial"/>
        <color theme="1"/>
        <sz val="10.0"/>
      </rPr>
      <t>: 12 Monatswerte (= Ankünfte je Monat) sammeln (untereinander aufschreiben)</t>
    </r>
  </si>
  <si>
    <r>
      <rPr>
        <rFont val="Arial"/>
        <b/>
        <color theme="1"/>
        <sz val="10.0"/>
      </rPr>
      <t xml:space="preserve">2.        Prozentanteile dieser Monatswerte berechnen: </t>
    </r>
    <r>
      <rPr>
        <rFont val="Arial"/>
        <b val="0"/>
        <color theme="1"/>
        <sz val="10.0"/>
      </rPr>
      <t>Für jeden Monat: Monatsanteil in % =</t>
    </r>
  </si>
  <si>
    <t>3.        Sortieren: 12 Monatswerte und prozentuale Anteile an den Jahresankünften aufsteigend sortieren</t>
  </si>
  <si>
    <t>7.        Abstände zwischen kumuliertem Zeitanteil und kumuliertem Ankunftsanteil berechnen: A=Y-X</t>
  </si>
  <si>
    <t>8.        Flächenstücke berechnen: Abstand zwischen kumuliertem Zeitanteil und kumuliertem Ankunftsanteil (A=Y-X) mit Zeitanteil multiplizieren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</si>
</sst>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#####0"/>
    <numFmt numFmtId="165" formatCode="0.000000"/>
    <numFmt numFmtId="166" formatCode="##0.000"/>
    <numFmt numFmtId="167" formatCode="0.000"/>
  </numFmts>
  <fonts count="8">
    <font>
      <sz val="10.0"/>
      <color rgb="FF000000"/>
      <name val="Calibri"/>
      <scheme val="minor"/>
    </font>
    <font>
      <b/>
      <u/>
      <sz val="16.0"/>
      <color theme="1"/>
      <name val="Arial"/>
    </font>
    <font>
      <sz val="10.0"/>
      <color theme="1"/>
      <name val="Arial"/>
    </font>
    <font>
      <b/>
      <sz val="14.0"/>
      <color theme="1"/>
      <name val="Arial"/>
    </font>
    <font>
      <color theme="1"/>
      <name val="Calibri"/>
      <scheme val="minor"/>
    </font>
    <font>
      <b/>
      <sz val="10.0"/>
      <color theme="1"/>
      <name val="Arial"/>
    </font>
    <font/>
    <font>
      <b/>
      <u/>
      <sz val="16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DE9D9"/>
        <bgColor rgb="FFFDE9D9"/>
      </patternFill>
    </fill>
    <fill>
      <patternFill patternType="solid">
        <fgColor rgb="FFD6E3BC"/>
        <bgColor rgb="FFD6E3BC"/>
      </patternFill>
    </fill>
  </fills>
  <borders count="5">
    <border/>
    <border>
      <left/>
      <right/>
      <top/>
      <bottom/>
    </border>
    <border>
      <bottom style="thin">
        <color rgb="FF000000"/>
      </bottom>
    </border>
    <border>
      <top style="thin">
        <color rgb="FF000000"/>
      </top>
    </border>
    <border>
      <top style="double">
        <color rgb="FF000000"/>
      </top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right"/>
    </xf>
    <xf borderId="0" fillId="0" fontId="2" numFmtId="0" xfId="0" applyFont="1"/>
    <xf borderId="0" fillId="0" fontId="2" numFmtId="0" xfId="0" applyAlignment="1" applyFont="1">
      <alignment horizontal="left"/>
    </xf>
    <xf borderId="0" fillId="0" fontId="3" numFmtId="0" xfId="0" applyAlignment="1" applyFont="1">
      <alignment horizontal="left"/>
    </xf>
    <xf borderId="0" fillId="0" fontId="2" numFmtId="0" xfId="0" applyAlignment="1" applyFont="1">
      <alignment horizontal="center"/>
    </xf>
    <xf borderId="1" fillId="2" fontId="2" numFmtId="0" xfId="0" applyBorder="1" applyFill="1" applyFont="1"/>
    <xf borderId="1" fillId="3" fontId="2" numFmtId="0" xfId="0" applyAlignment="1" applyBorder="1" applyFill="1" applyFont="1">
      <alignment readingOrder="0" shrinkToFit="0" wrapText="1"/>
    </xf>
    <xf quotePrefix="1" borderId="1" fillId="2" fontId="2" numFmtId="16" xfId="0" applyAlignment="1" applyBorder="1" applyFont="1" applyNumberFormat="1">
      <alignment horizontal="center" shrinkToFit="0" wrapText="1"/>
    </xf>
    <xf quotePrefix="1" borderId="1" fillId="2" fontId="2" numFmtId="0" xfId="0" applyAlignment="1" applyBorder="1" applyFont="1">
      <alignment horizontal="center" shrinkToFit="0" wrapText="1"/>
    </xf>
    <xf quotePrefix="1" borderId="1" fillId="2" fontId="2" numFmtId="0" xfId="0" applyAlignment="1" applyBorder="1" applyFont="1">
      <alignment horizontal="center"/>
    </xf>
    <xf borderId="0" fillId="0" fontId="2" numFmtId="0" xfId="0" applyAlignment="1" applyFont="1">
      <alignment readingOrder="0"/>
    </xf>
    <xf borderId="0" fillId="0" fontId="4" numFmtId="0" xfId="0" applyFont="1"/>
    <xf borderId="0" fillId="0" fontId="2" numFmtId="164" xfId="0" applyFont="1" applyNumberFormat="1"/>
    <xf borderId="0" fillId="0" fontId="2" numFmtId="165" xfId="0" applyFont="1" applyNumberFormat="1"/>
    <xf borderId="0" fillId="0" fontId="5" numFmtId="0" xfId="0" applyAlignment="1" applyFont="1">
      <alignment horizontal="left"/>
    </xf>
    <xf borderId="0" fillId="0" fontId="2" numFmtId="0" xfId="0" applyAlignment="1" applyFont="1">
      <alignment horizontal="left" readingOrder="0"/>
    </xf>
    <xf borderId="2" fillId="0" fontId="2" numFmtId="0" xfId="0" applyBorder="1" applyFont="1"/>
    <xf borderId="2" fillId="0" fontId="2" numFmtId="164" xfId="0" applyBorder="1" applyFont="1" applyNumberFormat="1"/>
    <xf borderId="2" fillId="0" fontId="2" numFmtId="165" xfId="0" applyBorder="1" applyFont="1" applyNumberFormat="1"/>
    <xf borderId="3" fillId="0" fontId="2" numFmtId="0" xfId="0" applyAlignment="1" applyBorder="1" applyFont="1">
      <alignment horizontal="right"/>
    </xf>
    <xf borderId="3" fillId="0" fontId="6" numFmtId="0" xfId="0" applyBorder="1" applyFont="1"/>
    <xf borderId="0" fillId="0" fontId="5" numFmtId="0" xfId="0" applyAlignment="1" applyFont="1">
      <alignment horizontal="right"/>
    </xf>
    <xf borderId="0" fillId="0" fontId="5" numFmtId="0" xfId="0" applyFont="1"/>
    <xf borderId="0" fillId="0" fontId="5" numFmtId="166" xfId="0" applyFont="1" applyNumberFormat="1"/>
    <xf borderId="4" fillId="0" fontId="5" numFmtId="0" xfId="0" applyBorder="1" applyFont="1"/>
    <xf borderId="4" fillId="0" fontId="5" numFmtId="167" xfId="0" applyBorder="1" applyFont="1" applyNumberFormat="1"/>
    <xf borderId="0" fillId="0" fontId="2" numFmtId="165" xfId="0" applyAlignment="1" applyFont="1" applyNumberFormat="1">
      <alignment horizontal="center"/>
    </xf>
    <xf borderId="0" fillId="0" fontId="2" numFmtId="0" xfId="0" applyAlignment="1" applyFont="1">
      <alignment shrinkToFit="0" wrapText="1"/>
    </xf>
    <xf borderId="0" fillId="0" fontId="2" numFmtId="16" xfId="0" applyAlignment="1" applyFont="1" applyNumberFormat="1">
      <alignment horizontal="left" shrinkToFit="0" wrapText="1"/>
    </xf>
    <xf borderId="0" fillId="0" fontId="2" numFmtId="165" xfId="0" applyAlignment="1" applyFont="1" applyNumberFormat="1">
      <alignment horizontal="center" shrinkToFit="0" wrapText="1"/>
    </xf>
    <xf borderId="0" fillId="0" fontId="2" numFmtId="0" xfId="0" applyAlignment="1" applyFont="1">
      <alignment horizontal="center" shrinkToFit="0" wrapText="1"/>
    </xf>
    <xf borderId="0" fillId="0" fontId="7" numFmtId="0" xfId="0" applyFont="1"/>
    <xf borderId="1" fillId="3" fontId="2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Relationship Id="rId3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22</xdr:col>
      <xdr:colOff>66675</xdr:colOff>
      <xdr:row>6</xdr:row>
      <xdr:rowOff>95250</xdr:rowOff>
    </xdr:from>
    <xdr:ext cx="1181100" cy="3238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428625</xdr:colOff>
      <xdr:row>21</xdr:row>
      <xdr:rowOff>152400</xdr:rowOff>
    </xdr:from>
    <xdr:ext cx="3943350" cy="20955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476250</xdr:colOff>
      <xdr:row>24</xdr:row>
      <xdr:rowOff>152400</xdr:rowOff>
    </xdr:from>
    <xdr:ext cx="1333500" cy="342900"/>
    <xdr:pic>
      <xdr:nvPicPr>
        <xdr:cNvPr id="0" name="image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21</xdr:col>
      <xdr:colOff>123825</xdr:colOff>
      <xdr:row>6</xdr:row>
      <xdr:rowOff>104775</xdr:rowOff>
    </xdr:from>
    <xdr:ext cx="1181100" cy="3238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428625</xdr:colOff>
      <xdr:row>21</xdr:row>
      <xdr:rowOff>152400</xdr:rowOff>
    </xdr:from>
    <xdr:ext cx="3943350" cy="20955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476250</xdr:colOff>
      <xdr:row>24</xdr:row>
      <xdr:rowOff>152400</xdr:rowOff>
    </xdr:from>
    <xdr:ext cx="1333500" cy="342900"/>
    <xdr:pic>
      <xdr:nvPicPr>
        <xdr:cNvPr id="0" name="image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7.86"/>
    <col customWidth="1" min="3" max="3" width="18.71"/>
    <col customWidth="1" min="4" max="4" width="10.71"/>
    <col customWidth="1" min="5" max="5" width="3.43"/>
    <col customWidth="1" min="6" max="6" width="13.0"/>
    <col customWidth="1" min="7" max="7" width="11.43"/>
    <col customWidth="1" min="8" max="8" width="12.0"/>
    <col customWidth="1" min="9" max="9" width="10.0"/>
    <col customWidth="1" min="10" max="10" width="9.43"/>
    <col customWidth="1" min="11" max="11" width="13.29"/>
    <col customWidth="1" min="12" max="12" width="30.43"/>
    <col customWidth="1" min="13" max="13" width="8.86"/>
    <col customWidth="1" min="14" max="14" width="9.14"/>
    <col customWidth="1" min="15" max="26" width="8.86"/>
  </cols>
  <sheetData>
    <row r="1" ht="27.75" customHeight="1">
      <c r="A1" s="1" t="s">
        <v>0</v>
      </c>
    </row>
    <row r="2" ht="12.75" customHeight="1">
      <c r="A2" s="2" t="s">
        <v>1</v>
      </c>
      <c r="C2" s="3"/>
      <c r="D2" s="3"/>
      <c r="E2" s="3"/>
      <c r="F2" s="3"/>
    </row>
    <row r="3" ht="12.75" customHeight="1">
      <c r="A3" s="2" t="s">
        <v>2</v>
      </c>
      <c r="C3" s="4"/>
      <c r="D3" s="4"/>
      <c r="E3" s="4"/>
      <c r="F3" s="4"/>
    </row>
    <row r="4" ht="12.75" customHeight="1">
      <c r="A4" s="2" t="s">
        <v>3</v>
      </c>
      <c r="C4" s="3"/>
      <c r="D4" s="3"/>
      <c r="E4" s="3"/>
      <c r="F4" s="3"/>
      <c r="M4" s="5" t="s">
        <v>4</v>
      </c>
    </row>
    <row r="5" ht="12.75" customHeight="1">
      <c r="G5" s="6" t="s">
        <v>5</v>
      </c>
      <c r="H5" s="6"/>
      <c r="I5" s="6" t="s">
        <v>6</v>
      </c>
    </row>
    <row r="6" ht="12.75" customHeight="1">
      <c r="A6" s="7" t="s">
        <v>7</v>
      </c>
      <c r="B6" s="7" t="s">
        <v>8</v>
      </c>
      <c r="C6" s="8" t="s">
        <v>9</v>
      </c>
      <c r="D6" s="7" t="s">
        <v>10</v>
      </c>
      <c r="E6" s="7"/>
      <c r="F6" s="7" t="s">
        <v>11</v>
      </c>
      <c r="G6" s="7" t="s">
        <v>12</v>
      </c>
      <c r="H6" s="9" t="s">
        <v>13</v>
      </c>
      <c r="I6" s="10" t="s">
        <v>14</v>
      </c>
      <c r="J6" s="11" t="s">
        <v>15</v>
      </c>
      <c r="K6" s="10" t="s">
        <v>16</v>
      </c>
      <c r="M6" s="3" t="s">
        <v>17</v>
      </c>
      <c r="N6" s="12" t="s">
        <v>18</v>
      </c>
    </row>
    <row r="7" ht="12.75" customHeight="1">
      <c r="A7" s="13" t="str">
        <f t="shared" ref="A7:A18" si="1">RANK(D7,D$7:D$18)</f>
        <v>#DIV/0!</v>
      </c>
      <c r="B7" s="3" t="s">
        <v>19</v>
      </c>
      <c r="C7" s="14"/>
      <c r="D7" s="13" t="str">
        <f t="shared" ref="D7:D18" si="2">C7/SUM($C$7:$C$18)</f>
        <v>#DIV/0!</v>
      </c>
      <c r="E7" s="13">
        <v>12.0</v>
      </c>
      <c r="F7" s="13" t="str">
        <f t="shared" ref="F7:F18" si="3">VLOOKUP(E7,$A$7:$D$18,4,FALSE)</f>
        <v>#N/A</v>
      </c>
      <c r="G7" s="13" t="str">
        <f>F7</f>
        <v>#N/A</v>
      </c>
      <c r="H7" s="3">
        <f t="shared" ref="H7:H18" si="4">1/12</f>
        <v>0.08333333333</v>
      </c>
      <c r="I7" s="15">
        <f>H7</f>
        <v>0.08333333333</v>
      </c>
      <c r="J7" s="15" t="str">
        <f t="shared" ref="J7:J18" si="5">I7-G7</f>
        <v>#N/A</v>
      </c>
      <c r="K7" s="15" t="str">
        <f t="shared" ref="K7:K18" si="6">J7*H7</f>
        <v>#N/A</v>
      </c>
      <c r="P7" s="14"/>
    </row>
    <row r="8" ht="12.75" customHeight="1">
      <c r="A8" s="13" t="str">
        <f t="shared" si="1"/>
        <v>#DIV/0!</v>
      </c>
      <c r="B8" s="3" t="s">
        <v>20</v>
      </c>
      <c r="C8" s="14"/>
      <c r="D8" s="13" t="str">
        <f t="shared" si="2"/>
        <v>#DIV/0!</v>
      </c>
      <c r="E8" s="13">
        <f t="shared" ref="E8:E18" si="7">E7-1</f>
        <v>11</v>
      </c>
      <c r="F8" s="13" t="str">
        <f t="shared" si="3"/>
        <v>#N/A</v>
      </c>
      <c r="G8" s="13" t="str">
        <f t="shared" ref="G8:G18" si="8">F8+G7</f>
        <v>#N/A</v>
      </c>
      <c r="H8" s="13">
        <f t="shared" si="4"/>
        <v>0.08333333333</v>
      </c>
      <c r="I8" s="15">
        <f t="shared" ref="I8:I18" si="9">H8+I7</f>
        <v>0.1666666667</v>
      </c>
      <c r="J8" s="15" t="str">
        <f t="shared" si="5"/>
        <v>#N/A</v>
      </c>
      <c r="K8" s="15" t="str">
        <f t="shared" si="6"/>
        <v>#N/A</v>
      </c>
      <c r="M8" s="3" t="s">
        <v>21</v>
      </c>
      <c r="N8" s="16" t="s">
        <v>22</v>
      </c>
    </row>
    <row r="9" ht="12.75" customHeight="1">
      <c r="A9" s="13" t="str">
        <f t="shared" si="1"/>
        <v>#DIV/0!</v>
      </c>
      <c r="B9" s="3" t="s">
        <v>23</v>
      </c>
      <c r="C9" s="14"/>
      <c r="D9" s="13" t="str">
        <f t="shared" si="2"/>
        <v>#DIV/0!</v>
      </c>
      <c r="E9" s="13">
        <f t="shared" si="7"/>
        <v>10</v>
      </c>
      <c r="F9" s="13" t="str">
        <f t="shared" si="3"/>
        <v>#N/A</v>
      </c>
      <c r="G9" s="13" t="str">
        <f t="shared" si="8"/>
        <v>#N/A</v>
      </c>
      <c r="H9" s="13">
        <f t="shared" si="4"/>
        <v>0.08333333333</v>
      </c>
      <c r="I9" s="15">
        <f t="shared" si="9"/>
        <v>0.25</v>
      </c>
      <c r="J9" s="15" t="str">
        <f t="shared" si="5"/>
        <v>#N/A</v>
      </c>
      <c r="K9" s="15" t="str">
        <f t="shared" si="6"/>
        <v>#N/A</v>
      </c>
      <c r="P9" s="14"/>
    </row>
    <row r="10" ht="12.75" customHeight="1">
      <c r="A10" s="13" t="str">
        <f t="shared" si="1"/>
        <v>#DIV/0!</v>
      </c>
      <c r="B10" s="3" t="s">
        <v>24</v>
      </c>
      <c r="C10" s="14"/>
      <c r="D10" s="13" t="str">
        <f t="shared" si="2"/>
        <v>#DIV/0!</v>
      </c>
      <c r="E10" s="13">
        <f t="shared" si="7"/>
        <v>9</v>
      </c>
      <c r="F10" s="13" t="str">
        <f t="shared" si="3"/>
        <v>#N/A</v>
      </c>
      <c r="G10" s="13" t="str">
        <f t="shared" si="8"/>
        <v>#N/A</v>
      </c>
      <c r="H10" s="13">
        <f t="shared" si="4"/>
        <v>0.08333333333</v>
      </c>
      <c r="I10" s="15">
        <f t="shared" si="9"/>
        <v>0.3333333333</v>
      </c>
      <c r="J10" s="15" t="str">
        <f t="shared" si="5"/>
        <v>#N/A</v>
      </c>
      <c r="K10" s="15" t="str">
        <f t="shared" si="6"/>
        <v>#N/A</v>
      </c>
      <c r="M10" s="3" t="s">
        <v>25</v>
      </c>
      <c r="N10" s="17" t="s">
        <v>26</v>
      </c>
    </row>
    <row r="11" ht="12.75" customHeight="1">
      <c r="A11" s="13" t="str">
        <f t="shared" si="1"/>
        <v>#DIV/0!</v>
      </c>
      <c r="B11" s="3" t="s">
        <v>27</v>
      </c>
      <c r="C11" s="14"/>
      <c r="D11" s="13" t="str">
        <f t="shared" si="2"/>
        <v>#DIV/0!</v>
      </c>
      <c r="E11" s="13">
        <f t="shared" si="7"/>
        <v>8</v>
      </c>
      <c r="F11" s="13" t="str">
        <f t="shared" si="3"/>
        <v>#N/A</v>
      </c>
      <c r="G11" s="13" t="str">
        <f t="shared" si="8"/>
        <v>#N/A</v>
      </c>
      <c r="H11" s="13">
        <f t="shared" si="4"/>
        <v>0.08333333333</v>
      </c>
      <c r="I11" s="15">
        <f t="shared" si="9"/>
        <v>0.4166666667</v>
      </c>
      <c r="J11" s="15" t="str">
        <f t="shared" si="5"/>
        <v>#N/A</v>
      </c>
      <c r="K11" s="15" t="str">
        <f t="shared" si="6"/>
        <v>#N/A</v>
      </c>
      <c r="P11" s="14"/>
    </row>
    <row r="12" ht="12.75" customHeight="1">
      <c r="A12" s="13" t="str">
        <f t="shared" si="1"/>
        <v>#DIV/0!</v>
      </c>
      <c r="B12" s="3" t="s">
        <v>28</v>
      </c>
      <c r="C12" s="14"/>
      <c r="D12" s="13" t="str">
        <f t="shared" si="2"/>
        <v>#DIV/0!</v>
      </c>
      <c r="E12" s="13">
        <f t="shared" si="7"/>
        <v>7</v>
      </c>
      <c r="F12" s="13" t="str">
        <f t="shared" si="3"/>
        <v>#N/A</v>
      </c>
      <c r="G12" s="13" t="str">
        <f t="shared" si="8"/>
        <v>#N/A</v>
      </c>
      <c r="H12" s="13">
        <f t="shared" si="4"/>
        <v>0.08333333333</v>
      </c>
      <c r="I12" s="15">
        <f t="shared" si="9"/>
        <v>0.5</v>
      </c>
      <c r="J12" s="15" t="str">
        <f t="shared" si="5"/>
        <v>#N/A</v>
      </c>
      <c r="K12" s="15" t="str">
        <f t="shared" si="6"/>
        <v>#N/A</v>
      </c>
      <c r="M12" s="3" t="s">
        <v>29</v>
      </c>
      <c r="N12" s="4" t="s">
        <v>30</v>
      </c>
    </row>
    <row r="13" ht="12.75" customHeight="1">
      <c r="A13" s="13" t="str">
        <f t="shared" si="1"/>
        <v>#DIV/0!</v>
      </c>
      <c r="B13" s="3" t="s">
        <v>31</v>
      </c>
      <c r="C13" s="14"/>
      <c r="D13" s="13" t="str">
        <f t="shared" si="2"/>
        <v>#DIV/0!</v>
      </c>
      <c r="E13" s="13">
        <f t="shared" si="7"/>
        <v>6</v>
      </c>
      <c r="F13" s="13" t="str">
        <f t="shared" si="3"/>
        <v>#N/A</v>
      </c>
      <c r="G13" s="13" t="str">
        <f t="shared" si="8"/>
        <v>#N/A</v>
      </c>
      <c r="H13" s="13">
        <f t="shared" si="4"/>
        <v>0.08333333333</v>
      </c>
      <c r="I13" s="15">
        <f t="shared" si="9"/>
        <v>0.5833333333</v>
      </c>
      <c r="J13" s="15" t="str">
        <f t="shared" si="5"/>
        <v>#N/A</v>
      </c>
      <c r="K13" s="15" t="str">
        <f t="shared" si="6"/>
        <v>#N/A</v>
      </c>
      <c r="N13" s="3"/>
      <c r="P13" s="14"/>
    </row>
    <row r="14" ht="12.75" customHeight="1">
      <c r="A14" s="13" t="str">
        <f t="shared" si="1"/>
        <v>#DIV/0!</v>
      </c>
      <c r="B14" s="3" t="s">
        <v>32</v>
      </c>
      <c r="C14" s="14"/>
      <c r="D14" s="13" t="str">
        <f t="shared" si="2"/>
        <v>#DIV/0!</v>
      </c>
      <c r="E14" s="13">
        <f t="shared" si="7"/>
        <v>5</v>
      </c>
      <c r="F14" s="13" t="str">
        <f t="shared" si="3"/>
        <v>#N/A</v>
      </c>
      <c r="G14" s="13" t="str">
        <f t="shared" si="8"/>
        <v>#N/A</v>
      </c>
      <c r="H14" s="13">
        <f t="shared" si="4"/>
        <v>0.08333333333</v>
      </c>
      <c r="I14" s="15">
        <f t="shared" si="9"/>
        <v>0.6666666667</v>
      </c>
      <c r="J14" s="15" t="str">
        <f t="shared" si="5"/>
        <v>#N/A</v>
      </c>
      <c r="K14" s="15" t="str">
        <f t="shared" si="6"/>
        <v>#N/A</v>
      </c>
      <c r="M14" s="3" t="s">
        <v>33</v>
      </c>
      <c r="N14" s="4" t="s">
        <v>34</v>
      </c>
      <c r="T14" s="4"/>
    </row>
    <row r="15" ht="12.75" customHeight="1">
      <c r="A15" s="13" t="str">
        <f t="shared" si="1"/>
        <v>#DIV/0!</v>
      </c>
      <c r="B15" s="3" t="s">
        <v>35</v>
      </c>
      <c r="C15" s="14"/>
      <c r="D15" s="13" t="str">
        <f t="shared" si="2"/>
        <v>#DIV/0!</v>
      </c>
      <c r="E15" s="13">
        <f t="shared" si="7"/>
        <v>4</v>
      </c>
      <c r="F15" s="13" t="str">
        <f t="shared" si="3"/>
        <v>#N/A</v>
      </c>
      <c r="G15" s="13" t="str">
        <f t="shared" si="8"/>
        <v>#N/A</v>
      </c>
      <c r="H15" s="13">
        <f t="shared" si="4"/>
        <v>0.08333333333</v>
      </c>
      <c r="I15" s="15">
        <f t="shared" si="9"/>
        <v>0.75</v>
      </c>
      <c r="J15" s="15" t="str">
        <f t="shared" si="5"/>
        <v>#N/A</v>
      </c>
      <c r="K15" s="15" t="str">
        <f t="shared" si="6"/>
        <v>#N/A</v>
      </c>
      <c r="N15" s="3"/>
      <c r="P15" s="14"/>
    </row>
    <row r="16" ht="12.75" customHeight="1">
      <c r="A16" s="13" t="str">
        <f t="shared" si="1"/>
        <v>#DIV/0!</v>
      </c>
      <c r="B16" s="3" t="s">
        <v>36</v>
      </c>
      <c r="C16" s="14"/>
      <c r="D16" s="13" t="str">
        <f t="shared" si="2"/>
        <v>#DIV/0!</v>
      </c>
      <c r="E16" s="13">
        <f t="shared" si="7"/>
        <v>3</v>
      </c>
      <c r="F16" s="13" t="str">
        <f t="shared" si="3"/>
        <v>#N/A</v>
      </c>
      <c r="G16" s="13" t="str">
        <f t="shared" si="8"/>
        <v>#N/A</v>
      </c>
      <c r="H16" s="13">
        <f t="shared" si="4"/>
        <v>0.08333333333</v>
      </c>
      <c r="I16" s="15">
        <f t="shared" si="9"/>
        <v>0.8333333333</v>
      </c>
      <c r="J16" s="15" t="str">
        <f t="shared" si="5"/>
        <v>#N/A</v>
      </c>
      <c r="K16" s="15" t="str">
        <f t="shared" si="6"/>
        <v>#N/A</v>
      </c>
      <c r="M16" s="3" t="s">
        <v>37</v>
      </c>
      <c r="N16" s="4" t="s">
        <v>38</v>
      </c>
    </row>
    <row r="17" ht="12.75" customHeight="1">
      <c r="A17" s="13" t="str">
        <f t="shared" si="1"/>
        <v>#DIV/0!</v>
      </c>
      <c r="B17" s="3" t="s">
        <v>39</v>
      </c>
      <c r="C17" s="14"/>
      <c r="D17" s="13" t="str">
        <f t="shared" si="2"/>
        <v>#DIV/0!</v>
      </c>
      <c r="E17" s="13">
        <f t="shared" si="7"/>
        <v>2</v>
      </c>
      <c r="F17" s="13" t="str">
        <f t="shared" si="3"/>
        <v>#N/A</v>
      </c>
      <c r="G17" s="13" t="str">
        <f t="shared" si="8"/>
        <v>#N/A</v>
      </c>
      <c r="H17" s="13">
        <f t="shared" si="4"/>
        <v>0.08333333333</v>
      </c>
      <c r="I17" s="15">
        <f t="shared" si="9"/>
        <v>0.9166666667</v>
      </c>
      <c r="J17" s="15" t="str">
        <f t="shared" si="5"/>
        <v>#N/A</v>
      </c>
      <c r="K17" s="15" t="str">
        <f t="shared" si="6"/>
        <v>#N/A</v>
      </c>
      <c r="N17" s="13" t="s">
        <v>40</v>
      </c>
      <c r="P17" s="14"/>
    </row>
    <row r="18" ht="12.75" customHeight="1">
      <c r="A18" s="18" t="str">
        <f t="shared" si="1"/>
        <v>#DIV/0!</v>
      </c>
      <c r="B18" s="18" t="s">
        <v>41</v>
      </c>
      <c r="C18" s="19"/>
      <c r="D18" s="18" t="str">
        <f t="shared" si="2"/>
        <v>#DIV/0!</v>
      </c>
      <c r="E18" s="18">
        <f t="shared" si="7"/>
        <v>1</v>
      </c>
      <c r="F18" s="18" t="str">
        <f t="shared" si="3"/>
        <v>#N/A</v>
      </c>
      <c r="G18" s="18" t="str">
        <f t="shared" si="8"/>
        <v>#N/A</v>
      </c>
      <c r="H18" s="18">
        <f t="shared" si="4"/>
        <v>0.08333333333</v>
      </c>
      <c r="I18" s="20">
        <f t="shared" si="9"/>
        <v>1</v>
      </c>
      <c r="J18" s="20" t="str">
        <f t="shared" si="5"/>
        <v>#N/A</v>
      </c>
      <c r="K18" s="20" t="str">
        <f t="shared" si="6"/>
        <v>#N/A</v>
      </c>
      <c r="M18" s="3" t="s">
        <v>42</v>
      </c>
      <c r="N18" s="17" t="s">
        <v>43</v>
      </c>
    </row>
    <row r="19" ht="12.75" customHeight="1">
      <c r="C19" s="14">
        <f t="shared" ref="C19:D19" si="10">SUM(C7:C18)</f>
        <v>0</v>
      </c>
      <c r="D19" s="13" t="str">
        <f t="shared" si="10"/>
        <v>#DIV/0!</v>
      </c>
      <c r="I19" s="21" t="s">
        <v>44</v>
      </c>
      <c r="J19" s="22"/>
      <c r="K19" s="13" t="str">
        <f>SUM(K7:K18)*2</f>
        <v>#N/A</v>
      </c>
    </row>
    <row r="20" ht="12.75" customHeight="1">
      <c r="I20" s="23" t="s">
        <v>45</v>
      </c>
      <c r="K20" s="24" t="str">
        <f>K19*(12/(12-1))</f>
        <v>#N/A</v>
      </c>
      <c r="L20" s="3"/>
      <c r="M20" s="3" t="s">
        <v>46</v>
      </c>
      <c r="N20" s="17" t="s">
        <v>47</v>
      </c>
    </row>
    <row r="21" ht="12.75" customHeight="1">
      <c r="C21" s="4"/>
      <c r="D21" s="25"/>
      <c r="E21" s="25"/>
      <c r="I21" s="26"/>
      <c r="J21" s="26"/>
      <c r="K21" s="27"/>
      <c r="L21" s="3"/>
    </row>
    <row r="22" ht="12.75" customHeight="1">
      <c r="M22" s="3" t="s">
        <v>48</v>
      </c>
      <c r="N22" s="4" t="s">
        <v>49</v>
      </c>
    </row>
    <row r="23" ht="12.75" customHeight="1">
      <c r="N23" s="6"/>
    </row>
    <row r="24" ht="12.75" customHeight="1">
      <c r="N24" s="3"/>
    </row>
    <row r="25" ht="12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M25" s="3" t="s">
        <v>50</v>
      </c>
      <c r="N25" s="4" t="s">
        <v>51</v>
      </c>
    </row>
    <row r="26" ht="12.75" customHeight="1">
      <c r="A26" s="16"/>
      <c r="D26" s="3"/>
      <c r="E26" s="3"/>
      <c r="F26" s="3"/>
      <c r="G26" s="3"/>
      <c r="H26" s="3"/>
      <c r="I26" s="15"/>
      <c r="J26" s="3"/>
      <c r="K26" s="3"/>
      <c r="N26" s="6"/>
      <c r="Q26" s="4" t="s">
        <v>52</v>
      </c>
    </row>
    <row r="27" ht="12.75" customHeight="1">
      <c r="A27" s="3"/>
      <c r="B27" s="3"/>
      <c r="C27" s="3"/>
      <c r="D27" s="3"/>
      <c r="E27" s="3"/>
      <c r="F27" s="3"/>
      <c r="G27" s="6"/>
      <c r="H27" s="3"/>
      <c r="I27" s="28"/>
      <c r="J27" s="3"/>
      <c r="K27" s="3"/>
      <c r="Q27" s="4" t="s">
        <v>53</v>
      </c>
    </row>
    <row r="28" ht="12.75" customHeight="1">
      <c r="A28" s="3"/>
      <c r="B28" s="3"/>
      <c r="C28" s="29"/>
      <c r="D28" s="3"/>
      <c r="E28" s="3"/>
      <c r="F28" s="3"/>
      <c r="G28" s="3"/>
      <c r="H28" s="30"/>
      <c r="I28" s="31"/>
      <c r="J28" s="6"/>
      <c r="K28" s="32"/>
    </row>
    <row r="29" ht="12.75" customHeight="1">
      <c r="A29" s="3"/>
      <c r="B29" s="3"/>
      <c r="C29" s="14"/>
      <c r="D29" s="3"/>
      <c r="E29" s="3"/>
      <c r="F29" s="3"/>
      <c r="G29" s="3"/>
      <c r="H29" s="3"/>
      <c r="I29" s="15"/>
      <c r="J29" s="15"/>
      <c r="K29" s="15"/>
    </row>
    <row r="30" ht="12.75" customHeight="1">
      <c r="A30" s="3"/>
      <c r="B30" s="3"/>
      <c r="C30" s="14"/>
      <c r="D30" s="3"/>
      <c r="E30" s="3"/>
      <c r="F30" s="3"/>
      <c r="G30" s="3"/>
      <c r="H30" s="3"/>
      <c r="I30" s="15"/>
      <c r="J30" s="15"/>
      <c r="K30" s="15"/>
    </row>
    <row r="31" ht="12.75" customHeight="1">
      <c r="A31" s="3"/>
      <c r="B31" s="3"/>
      <c r="C31" s="14"/>
      <c r="D31" s="3"/>
      <c r="E31" s="3"/>
      <c r="F31" s="3"/>
      <c r="G31" s="3"/>
      <c r="H31" s="3"/>
      <c r="I31" s="15"/>
      <c r="J31" s="15"/>
      <c r="K31" s="15"/>
    </row>
    <row r="32" ht="12.75" customHeight="1">
      <c r="A32" s="3"/>
      <c r="B32" s="3"/>
      <c r="C32" s="14"/>
      <c r="D32" s="3"/>
      <c r="E32" s="3"/>
      <c r="F32" s="3"/>
      <c r="G32" s="3"/>
      <c r="H32" s="3"/>
      <c r="I32" s="15"/>
      <c r="J32" s="15"/>
      <c r="K32" s="15"/>
    </row>
    <row r="33" ht="12.75" customHeight="1">
      <c r="A33" s="3"/>
      <c r="B33" s="3"/>
      <c r="C33" s="14"/>
      <c r="D33" s="3"/>
      <c r="E33" s="3"/>
      <c r="F33" s="3"/>
      <c r="G33" s="3"/>
      <c r="H33" s="3"/>
      <c r="I33" s="15"/>
      <c r="J33" s="15"/>
      <c r="K33" s="15"/>
    </row>
    <row r="34" ht="12.75" customHeight="1">
      <c r="A34" s="3"/>
      <c r="B34" s="3"/>
      <c r="C34" s="14"/>
      <c r="D34" s="3"/>
      <c r="E34" s="3"/>
      <c r="F34" s="3"/>
      <c r="G34" s="3"/>
      <c r="H34" s="3"/>
      <c r="I34" s="15"/>
      <c r="J34" s="15"/>
      <c r="K34" s="15"/>
    </row>
    <row r="35" ht="12.75" customHeight="1">
      <c r="A35" s="3"/>
      <c r="B35" s="3"/>
      <c r="C35" s="14"/>
      <c r="D35" s="3"/>
      <c r="E35" s="3"/>
      <c r="F35" s="3"/>
      <c r="G35" s="3"/>
      <c r="H35" s="3"/>
      <c r="I35" s="15"/>
      <c r="J35" s="15"/>
      <c r="K35" s="15"/>
    </row>
    <row r="36" ht="12.75" customHeight="1">
      <c r="A36" s="3"/>
      <c r="B36" s="3"/>
      <c r="C36" s="14"/>
      <c r="D36" s="3"/>
      <c r="E36" s="3"/>
      <c r="F36" s="3"/>
      <c r="G36" s="3"/>
      <c r="H36" s="3"/>
      <c r="I36" s="15"/>
      <c r="J36" s="15"/>
      <c r="K36" s="15"/>
    </row>
    <row r="37" ht="12.75" customHeight="1">
      <c r="A37" s="3"/>
      <c r="B37" s="3"/>
      <c r="C37" s="14"/>
      <c r="D37" s="3"/>
      <c r="E37" s="3"/>
      <c r="F37" s="3"/>
      <c r="G37" s="3"/>
      <c r="H37" s="3"/>
      <c r="I37" s="15"/>
      <c r="J37" s="15"/>
      <c r="K37" s="15"/>
    </row>
    <row r="38" ht="12.75" customHeight="1">
      <c r="A38" s="3"/>
      <c r="B38" s="3"/>
      <c r="C38" s="14"/>
      <c r="D38" s="3"/>
      <c r="E38" s="3"/>
      <c r="F38" s="3"/>
      <c r="G38" s="3"/>
      <c r="H38" s="3"/>
      <c r="I38" s="15"/>
      <c r="J38" s="15"/>
      <c r="K38" s="15"/>
    </row>
    <row r="39" ht="12.75" customHeight="1">
      <c r="A39" s="3"/>
      <c r="B39" s="3"/>
      <c r="C39" s="14"/>
      <c r="D39" s="3"/>
      <c r="E39" s="3"/>
      <c r="F39" s="3"/>
      <c r="G39" s="3"/>
      <c r="H39" s="3"/>
      <c r="I39" s="15"/>
      <c r="J39" s="15"/>
      <c r="K39" s="15"/>
    </row>
    <row r="40" ht="12.75" customHeight="1">
      <c r="A40" s="3"/>
      <c r="B40" s="3"/>
      <c r="C40" s="14"/>
      <c r="D40" s="3"/>
      <c r="E40" s="3"/>
      <c r="F40" s="3"/>
      <c r="G40" s="3"/>
      <c r="H40" s="3"/>
      <c r="I40" s="15"/>
      <c r="J40" s="15"/>
      <c r="K40" s="15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2"/>
      <c r="K41" s="3"/>
    </row>
    <row r="42" ht="12.75" customHeight="1">
      <c r="A42" s="3"/>
      <c r="B42" s="3"/>
      <c r="C42" s="3"/>
      <c r="D42" s="3"/>
      <c r="E42" s="3"/>
      <c r="F42" s="3"/>
      <c r="G42" s="3"/>
      <c r="H42" s="3"/>
      <c r="I42" s="23"/>
      <c r="K42" s="24"/>
    </row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3">
    <mergeCell ref="A2:B2"/>
    <mergeCell ref="A3:B3"/>
    <mergeCell ref="A4:B4"/>
    <mergeCell ref="M4:S5"/>
    <mergeCell ref="N8:W8"/>
    <mergeCell ref="N10:V10"/>
    <mergeCell ref="N12:U12"/>
    <mergeCell ref="N14:S14"/>
    <mergeCell ref="T14:Y14"/>
    <mergeCell ref="N16:T16"/>
    <mergeCell ref="N18:V18"/>
    <mergeCell ref="I19:J19"/>
    <mergeCell ref="I20:J20"/>
    <mergeCell ref="N20:Z20"/>
    <mergeCell ref="I41:J41"/>
    <mergeCell ref="I42:J42"/>
    <mergeCell ref="N22:V22"/>
    <mergeCell ref="N23:U23"/>
    <mergeCell ref="N25:R25"/>
    <mergeCell ref="A26:C26"/>
    <mergeCell ref="N26:P27"/>
    <mergeCell ref="Q26:W26"/>
    <mergeCell ref="Q27:V27"/>
  </mergeCells>
  <printOptions/>
  <pageMargins bottom="1.0" footer="0.0" header="0.0" left="0.75" right="0.75" top="1.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7.86"/>
    <col customWidth="1" min="3" max="3" width="18.71"/>
    <col customWidth="1" min="4" max="4" width="10.71"/>
    <col customWidth="1" min="5" max="5" width="3.43"/>
    <col customWidth="1" min="6" max="6" width="13.0"/>
    <col customWidth="1" min="7" max="7" width="11.43"/>
    <col customWidth="1" min="8" max="8" width="12.0"/>
    <col customWidth="1" min="9" max="9" width="10.0"/>
    <col customWidth="1" min="10" max="10" width="9.43"/>
    <col customWidth="1" min="11" max="11" width="13.29"/>
    <col customWidth="1" min="12" max="12" width="30.43"/>
    <col customWidth="1" min="13" max="13" width="8.86"/>
    <col customWidth="1" min="14" max="14" width="9.14"/>
    <col customWidth="1" min="15" max="26" width="8.86"/>
  </cols>
  <sheetData>
    <row r="1" ht="27.75" customHeight="1">
      <c r="A1" s="33" t="s">
        <v>54</v>
      </c>
    </row>
    <row r="2" ht="12.75" customHeight="1">
      <c r="A2" s="2" t="s">
        <v>1</v>
      </c>
      <c r="C2" s="3"/>
      <c r="D2" s="3"/>
      <c r="E2" s="3"/>
      <c r="F2" s="3"/>
    </row>
    <row r="3" ht="12.75" customHeight="1">
      <c r="A3" s="2" t="s">
        <v>2</v>
      </c>
      <c r="C3" s="4"/>
      <c r="D3" s="4"/>
      <c r="E3" s="4"/>
      <c r="F3" s="4"/>
    </row>
    <row r="4" ht="12.75" customHeight="1">
      <c r="A4" s="2" t="s">
        <v>3</v>
      </c>
      <c r="C4" s="3"/>
      <c r="D4" s="3"/>
      <c r="E4" s="3"/>
      <c r="F4" s="3"/>
      <c r="M4" s="5" t="s">
        <v>4</v>
      </c>
    </row>
    <row r="5" ht="12.75" customHeight="1">
      <c r="G5" s="6" t="s">
        <v>5</v>
      </c>
      <c r="H5" s="6"/>
      <c r="I5" s="6" t="s">
        <v>6</v>
      </c>
    </row>
    <row r="6" ht="12.75" customHeight="1">
      <c r="A6" s="7" t="s">
        <v>7</v>
      </c>
      <c r="B6" s="7" t="s">
        <v>8</v>
      </c>
      <c r="C6" s="34" t="s">
        <v>55</v>
      </c>
      <c r="D6" s="7" t="s">
        <v>10</v>
      </c>
      <c r="E6" s="7"/>
      <c r="F6" s="7" t="s">
        <v>11</v>
      </c>
      <c r="G6" s="7" t="s">
        <v>12</v>
      </c>
      <c r="H6" s="9" t="s">
        <v>13</v>
      </c>
      <c r="I6" s="10" t="s">
        <v>14</v>
      </c>
      <c r="J6" s="11" t="s">
        <v>15</v>
      </c>
      <c r="K6" s="10" t="s">
        <v>16</v>
      </c>
      <c r="M6" s="3" t="s">
        <v>17</v>
      </c>
      <c r="N6" s="3" t="s">
        <v>56</v>
      </c>
    </row>
    <row r="7" ht="12.75" customHeight="1">
      <c r="A7" s="13">
        <f t="shared" ref="A7:A18" si="1">RANK(D7,D$7:D$18)</f>
        <v>7</v>
      </c>
      <c r="B7" s="3" t="s">
        <v>19</v>
      </c>
      <c r="C7" s="14">
        <v>300.0</v>
      </c>
      <c r="D7" s="13">
        <f t="shared" ref="D7:D18" si="2">C7/SUM($C$7:$C$18)</f>
        <v>0.07092198582</v>
      </c>
      <c r="E7" s="13">
        <v>12.0</v>
      </c>
      <c r="F7" s="13">
        <f t="shared" ref="F7:F18" si="3">VLOOKUP(E7,$A$7:$D$18,4,FALSE)</f>
        <v>0.02364066194</v>
      </c>
      <c r="G7" s="13">
        <f>F7</f>
        <v>0.02364066194</v>
      </c>
      <c r="H7" s="3">
        <f t="shared" ref="H7:H18" si="4">1/12</f>
        <v>0.08333333333</v>
      </c>
      <c r="I7" s="15">
        <f>H7</f>
        <v>0.08333333333</v>
      </c>
      <c r="J7" s="15">
        <f t="shared" ref="J7:J18" si="5">I7-G7</f>
        <v>0.05969267139</v>
      </c>
      <c r="K7" s="15">
        <f t="shared" ref="K7:K18" si="6">J7*H7</f>
        <v>0.004974389283</v>
      </c>
      <c r="P7" s="14"/>
    </row>
    <row r="8" ht="12.75" customHeight="1">
      <c r="A8" s="13">
        <f t="shared" si="1"/>
        <v>9</v>
      </c>
      <c r="B8" s="3" t="s">
        <v>20</v>
      </c>
      <c r="C8" s="14">
        <v>250.0</v>
      </c>
      <c r="D8" s="13">
        <f t="shared" si="2"/>
        <v>0.05910165485</v>
      </c>
      <c r="E8" s="13">
        <f t="shared" ref="E8:E18" si="7">E7-1</f>
        <v>11</v>
      </c>
      <c r="F8" s="13">
        <f t="shared" si="3"/>
        <v>0.05437352246</v>
      </c>
      <c r="G8" s="13">
        <f t="shared" ref="G8:G18" si="8">F8+G7</f>
        <v>0.0780141844</v>
      </c>
      <c r="H8" s="13">
        <f t="shared" si="4"/>
        <v>0.08333333333</v>
      </c>
      <c r="I8" s="15">
        <f t="shared" ref="I8:I18" si="9">H8+I7</f>
        <v>0.1666666667</v>
      </c>
      <c r="J8" s="15">
        <f t="shared" si="5"/>
        <v>0.08865248227</v>
      </c>
      <c r="K8" s="15">
        <f t="shared" si="6"/>
        <v>0.007387706856</v>
      </c>
      <c r="M8" s="3" t="s">
        <v>21</v>
      </c>
      <c r="N8" s="16" t="s">
        <v>57</v>
      </c>
    </row>
    <row r="9" ht="12.75" customHeight="1">
      <c r="A9" s="13">
        <f t="shared" si="1"/>
        <v>8</v>
      </c>
      <c r="B9" s="3" t="s">
        <v>23</v>
      </c>
      <c r="C9" s="14">
        <v>260.0</v>
      </c>
      <c r="D9" s="13">
        <f t="shared" si="2"/>
        <v>0.06146572104</v>
      </c>
      <c r="E9" s="13">
        <f t="shared" si="7"/>
        <v>10</v>
      </c>
      <c r="F9" s="13">
        <f t="shared" si="3"/>
        <v>0.05673758865</v>
      </c>
      <c r="G9" s="13">
        <f t="shared" si="8"/>
        <v>0.134751773</v>
      </c>
      <c r="H9" s="13">
        <f t="shared" si="4"/>
        <v>0.08333333333</v>
      </c>
      <c r="I9" s="15">
        <f t="shared" si="9"/>
        <v>0.25</v>
      </c>
      <c r="J9" s="15">
        <f t="shared" si="5"/>
        <v>0.115248227</v>
      </c>
      <c r="K9" s="15">
        <f t="shared" si="6"/>
        <v>0.009604018913</v>
      </c>
      <c r="P9" s="14"/>
    </row>
    <row r="10" ht="12.75" customHeight="1">
      <c r="A10" s="13">
        <f t="shared" si="1"/>
        <v>5</v>
      </c>
      <c r="B10" s="3" t="s">
        <v>24</v>
      </c>
      <c r="C10" s="14">
        <v>400.0</v>
      </c>
      <c r="D10" s="13">
        <f t="shared" si="2"/>
        <v>0.09456264775</v>
      </c>
      <c r="E10" s="13">
        <f t="shared" si="7"/>
        <v>9</v>
      </c>
      <c r="F10" s="13">
        <f t="shared" si="3"/>
        <v>0.05910165485</v>
      </c>
      <c r="G10" s="13">
        <f t="shared" si="8"/>
        <v>0.1938534279</v>
      </c>
      <c r="H10" s="13">
        <f t="shared" si="4"/>
        <v>0.08333333333</v>
      </c>
      <c r="I10" s="15">
        <f t="shared" si="9"/>
        <v>0.3333333333</v>
      </c>
      <c r="J10" s="15">
        <f t="shared" si="5"/>
        <v>0.1394799054</v>
      </c>
      <c r="K10" s="15">
        <f t="shared" si="6"/>
        <v>0.01162332545</v>
      </c>
      <c r="M10" s="3" t="s">
        <v>25</v>
      </c>
      <c r="N10" s="4" t="s">
        <v>58</v>
      </c>
    </row>
    <row r="11" ht="12.75" customHeight="1">
      <c r="A11" s="13">
        <f t="shared" si="1"/>
        <v>3</v>
      </c>
      <c r="B11" s="3" t="s">
        <v>27</v>
      </c>
      <c r="C11" s="14">
        <v>450.0</v>
      </c>
      <c r="D11" s="13">
        <f t="shared" si="2"/>
        <v>0.1063829787</v>
      </c>
      <c r="E11" s="13">
        <f t="shared" si="7"/>
        <v>8</v>
      </c>
      <c r="F11" s="13">
        <f t="shared" si="3"/>
        <v>0.06146572104</v>
      </c>
      <c r="G11" s="13">
        <f t="shared" si="8"/>
        <v>0.2553191489</v>
      </c>
      <c r="H11" s="13">
        <f t="shared" si="4"/>
        <v>0.08333333333</v>
      </c>
      <c r="I11" s="15">
        <f t="shared" si="9"/>
        <v>0.4166666667</v>
      </c>
      <c r="J11" s="15">
        <f t="shared" si="5"/>
        <v>0.1613475177</v>
      </c>
      <c r="K11" s="15">
        <f t="shared" si="6"/>
        <v>0.01344562648</v>
      </c>
      <c r="P11" s="14"/>
    </row>
    <row r="12" ht="12.75" customHeight="1">
      <c r="A12" s="13">
        <f t="shared" si="1"/>
        <v>4</v>
      </c>
      <c r="B12" s="3" t="s">
        <v>28</v>
      </c>
      <c r="C12" s="14">
        <v>430.0</v>
      </c>
      <c r="D12" s="13">
        <f t="shared" si="2"/>
        <v>0.1016548463</v>
      </c>
      <c r="E12" s="13">
        <f t="shared" si="7"/>
        <v>7</v>
      </c>
      <c r="F12" s="13">
        <f t="shared" si="3"/>
        <v>0.07092198582</v>
      </c>
      <c r="G12" s="13">
        <f t="shared" si="8"/>
        <v>0.3262411348</v>
      </c>
      <c r="H12" s="13">
        <f t="shared" si="4"/>
        <v>0.08333333333</v>
      </c>
      <c r="I12" s="15">
        <f t="shared" si="9"/>
        <v>0.5</v>
      </c>
      <c r="J12" s="15">
        <f t="shared" si="5"/>
        <v>0.1737588652</v>
      </c>
      <c r="K12" s="15">
        <f t="shared" si="6"/>
        <v>0.01447990544</v>
      </c>
      <c r="M12" s="3" t="s">
        <v>29</v>
      </c>
      <c r="N12" s="4" t="s">
        <v>30</v>
      </c>
    </row>
    <row r="13" ht="12.75" customHeight="1">
      <c r="A13" s="13">
        <f t="shared" si="1"/>
        <v>2</v>
      </c>
      <c r="B13" s="3" t="s">
        <v>31</v>
      </c>
      <c r="C13" s="14">
        <v>600.0</v>
      </c>
      <c r="D13" s="13">
        <f t="shared" si="2"/>
        <v>0.1418439716</v>
      </c>
      <c r="E13" s="13">
        <f t="shared" si="7"/>
        <v>6</v>
      </c>
      <c r="F13" s="13">
        <f t="shared" si="3"/>
        <v>0.0756501182</v>
      </c>
      <c r="G13" s="13">
        <f t="shared" si="8"/>
        <v>0.401891253</v>
      </c>
      <c r="H13" s="13">
        <f t="shared" si="4"/>
        <v>0.08333333333</v>
      </c>
      <c r="I13" s="15">
        <f t="shared" si="9"/>
        <v>0.5833333333</v>
      </c>
      <c r="J13" s="15">
        <f t="shared" si="5"/>
        <v>0.1814420804</v>
      </c>
      <c r="K13" s="15">
        <f t="shared" si="6"/>
        <v>0.01512017336</v>
      </c>
      <c r="N13" s="3"/>
      <c r="P13" s="14"/>
    </row>
    <row r="14" ht="12.75" customHeight="1">
      <c r="A14" s="13">
        <f t="shared" si="1"/>
        <v>1</v>
      </c>
      <c r="B14" s="3" t="s">
        <v>32</v>
      </c>
      <c r="C14" s="14">
        <v>650.0</v>
      </c>
      <c r="D14" s="13">
        <f t="shared" si="2"/>
        <v>0.1536643026</v>
      </c>
      <c r="E14" s="13">
        <f t="shared" si="7"/>
        <v>5</v>
      </c>
      <c r="F14" s="13">
        <f t="shared" si="3"/>
        <v>0.09456264775</v>
      </c>
      <c r="G14" s="13">
        <f t="shared" si="8"/>
        <v>0.4964539007</v>
      </c>
      <c r="H14" s="13">
        <f t="shared" si="4"/>
        <v>0.08333333333</v>
      </c>
      <c r="I14" s="15">
        <f t="shared" si="9"/>
        <v>0.6666666667</v>
      </c>
      <c r="J14" s="15">
        <f t="shared" si="5"/>
        <v>0.170212766</v>
      </c>
      <c r="K14" s="15">
        <f t="shared" si="6"/>
        <v>0.01418439716</v>
      </c>
      <c r="M14" s="3" t="s">
        <v>33</v>
      </c>
      <c r="N14" s="4" t="s">
        <v>34</v>
      </c>
      <c r="T14" s="4"/>
    </row>
    <row r="15" ht="12.75" customHeight="1">
      <c r="A15" s="13">
        <f t="shared" si="1"/>
        <v>6</v>
      </c>
      <c r="B15" s="3" t="s">
        <v>35</v>
      </c>
      <c r="C15" s="14">
        <v>320.0</v>
      </c>
      <c r="D15" s="13">
        <f t="shared" si="2"/>
        <v>0.0756501182</v>
      </c>
      <c r="E15" s="13">
        <f t="shared" si="7"/>
        <v>4</v>
      </c>
      <c r="F15" s="13">
        <f t="shared" si="3"/>
        <v>0.1016548463</v>
      </c>
      <c r="G15" s="13">
        <f t="shared" si="8"/>
        <v>0.598108747</v>
      </c>
      <c r="H15" s="13">
        <f t="shared" si="4"/>
        <v>0.08333333333</v>
      </c>
      <c r="I15" s="15">
        <f t="shared" si="9"/>
        <v>0.75</v>
      </c>
      <c r="J15" s="15">
        <f t="shared" si="5"/>
        <v>0.151891253</v>
      </c>
      <c r="K15" s="15">
        <f t="shared" si="6"/>
        <v>0.01265760441</v>
      </c>
      <c r="N15" s="3"/>
      <c r="P15" s="14"/>
    </row>
    <row r="16" ht="12.75" customHeight="1">
      <c r="A16" s="13">
        <f t="shared" si="1"/>
        <v>10</v>
      </c>
      <c r="B16" s="3" t="s">
        <v>36</v>
      </c>
      <c r="C16" s="14">
        <v>240.0</v>
      </c>
      <c r="D16" s="13">
        <f t="shared" si="2"/>
        <v>0.05673758865</v>
      </c>
      <c r="E16" s="13">
        <f t="shared" si="7"/>
        <v>3</v>
      </c>
      <c r="F16" s="13">
        <f t="shared" si="3"/>
        <v>0.1063829787</v>
      </c>
      <c r="G16" s="13">
        <f t="shared" si="8"/>
        <v>0.7044917258</v>
      </c>
      <c r="H16" s="13">
        <f t="shared" si="4"/>
        <v>0.08333333333</v>
      </c>
      <c r="I16" s="15">
        <f t="shared" si="9"/>
        <v>0.8333333333</v>
      </c>
      <c r="J16" s="15">
        <f t="shared" si="5"/>
        <v>0.1288416076</v>
      </c>
      <c r="K16" s="15">
        <f t="shared" si="6"/>
        <v>0.01073680063</v>
      </c>
      <c r="M16" s="3" t="s">
        <v>37</v>
      </c>
      <c r="N16" s="4" t="s">
        <v>38</v>
      </c>
    </row>
    <row r="17" ht="12.75" customHeight="1">
      <c r="A17" s="13">
        <f t="shared" si="1"/>
        <v>12</v>
      </c>
      <c r="B17" s="3" t="s">
        <v>39</v>
      </c>
      <c r="C17" s="14">
        <v>100.0</v>
      </c>
      <c r="D17" s="13">
        <f t="shared" si="2"/>
        <v>0.02364066194</v>
      </c>
      <c r="E17" s="13">
        <f t="shared" si="7"/>
        <v>2</v>
      </c>
      <c r="F17" s="13">
        <f t="shared" si="3"/>
        <v>0.1418439716</v>
      </c>
      <c r="G17" s="13">
        <f t="shared" si="8"/>
        <v>0.8463356974</v>
      </c>
      <c r="H17" s="13">
        <f t="shared" si="4"/>
        <v>0.08333333333</v>
      </c>
      <c r="I17" s="15">
        <f t="shared" si="9"/>
        <v>0.9166666667</v>
      </c>
      <c r="J17" s="15">
        <f t="shared" si="5"/>
        <v>0.07033096927</v>
      </c>
      <c r="K17" s="15">
        <f t="shared" si="6"/>
        <v>0.005860914106</v>
      </c>
      <c r="N17" s="13" t="s">
        <v>40</v>
      </c>
      <c r="P17" s="14"/>
    </row>
    <row r="18" ht="12.75" customHeight="1">
      <c r="A18" s="18">
        <f t="shared" si="1"/>
        <v>11</v>
      </c>
      <c r="B18" s="18" t="s">
        <v>41</v>
      </c>
      <c r="C18" s="19">
        <v>230.0</v>
      </c>
      <c r="D18" s="18">
        <f t="shared" si="2"/>
        <v>0.05437352246</v>
      </c>
      <c r="E18" s="18">
        <f t="shared" si="7"/>
        <v>1</v>
      </c>
      <c r="F18" s="18">
        <f t="shared" si="3"/>
        <v>0.1536643026</v>
      </c>
      <c r="G18" s="18">
        <f t="shared" si="8"/>
        <v>1</v>
      </c>
      <c r="H18" s="18">
        <f t="shared" si="4"/>
        <v>0.08333333333</v>
      </c>
      <c r="I18" s="20">
        <f t="shared" si="9"/>
        <v>1</v>
      </c>
      <c r="J18" s="20">
        <f t="shared" si="5"/>
        <v>0</v>
      </c>
      <c r="K18" s="20">
        <f t="shared" si="6"/>
        <v>0</v>
      </c>
      <c r="M18" s="3" t="s">
        <v>42</v>
      </c>
      <c r="N18" s="4" t="s">
        <v>59</v>
      </c>
    </row>
    <row r="19" ht="12.75" customHeight="1">
      <c r="C19" s="14">
        <f t="shared" ref="C19:D19" si="10">SUM(C7:C18)</f>
        <v>4230</v>
      </c>
      <c r="D19" s="13">
        <f t="shared" si="10"/>
        <v>1</v>
      </c>
      <c r="I19" s="21" t="s">
        <v>44</v>
      </c>
      <c r="J19" s="22"/>
      <c r="K19" s="13">
        <f>SUM(K7:K18)*2</f>
        <v>0.2401497242</v>
      </c>
    </row>
    <row r="20" ht="12.75" customHeight="1">
      <c r="I20" s="23" t="s">
        <v>45</v>
      </c>
      <c r="K20" s="24">
        <f>K19*(12/(12-1))</f>
        <v>0.2619815173</v>
      </c>
      <c r="L20" s="3"/>
      <c r="M20" s="3" t="s">
        <v>46</v>
      </c>
      <c r="N20" s="4" t="s">
        <v>60</v>
      </c>
    </row>
    <row r="21" ht="12.75" customHeight="1">
      <c r="C21" s="4"/>
      <c r="D21" s="25"/>
      <c r="E21" s="25"/>
      <c r="I21" s="26"/>
      <c r="J21" s="26"/>
      <c r="K21" s="27"/>
      <c r="L21" s="3"/>
    </row>
    <row r="22" ht="12.75" customHeight="1">
      <c r="M22" s="3" t="s">
        <v>48</v>
      </c>
      <c r="N22" s="4" t="s">
        <v>49</v>
      </c>
    </row>
    <row r="23" ht="12.75" customHeight="1">
      <c r="N23" s="6"/>
    </row>
    <row r="24" ht="12.75" customHeight="1">
      <c r="N24" s="3"/>
    </row>
    <row r="25" ht="12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M25" s="3" t="s">
        <v>50</v>
      </c>
      <c r="N25" s="4" t="s">
        <v>51</v>
      </c>
    </row>
    <row r="26" ht="12.75" customHeight="1">
      <c r="A26" s="16"/>
      <c r="D26" s="3"/>
      <c r="E26" s="3"/>
      <c r="F26" s="3"/>
      <c r="G26" s="3"/>
      <c r="H26" s="3"/>
      <c r="I26" s="15"/>
      <c r="J26" s="3"/>
      <c r="K26" s="3"/>
      <c r="N26" s="6"/>
      <c r="Q26" s="4" t="s">
        <v>52</v>
      </c>
    </row>
    <row r="27" ht="12.75" customHeight="1">
      <c r="A27" s="3"/>
      <c r="B27" s="3"/>
      <c r="C27" s="3"/>
      <c r="D27" s="3"/>
      <c r="E27" s="3"/>
      <c r="F27" s="3"/>
      <c r="G27" s="6"/>
      <c r="H27" s="3"/>
      <c r="I27" s="28"/>
      <c r="J27" s="3"/>
      <c r="K27" s="3"/>
      <c r="Q27" s="4" t="s">
        <v>53</v>
      </c>
    </row>
    <row r="28" ht="12.75" customHeight="1">
      <c r="A28" s="3"/>
      <c r="B28" s="3"/>
      <c r="C28" s="29"/>
      <c r="D28" s="3"/>
      <c r="E28" s="3"/>
      <c r="F28" s="3"/>
      <c r="G28" s="3"/>
      <c r="H28" s="30"/>
      <c r="I28" s="31"/>
      <c r="J28" s="6"/>
      <c r="K28" s="32"/>
    </row>
    <row r="29" ht="12.75" customHeight="1">
      <c r="A29" s="3"/>
      <c r="B29" s="3"/>
      <c r="C29" s="14"/>
      <c r="D29" s="3"/>
      <c r="E29" s="3"/>
      <c r="F29" s="3"/>
      <c r="G29" s="3"/>
      <c r="H29" s="3"/>
      <c r="I29" s="15"/>
      <c r="J29" s="15"/>
      <c r="K29" s="15"/>
    </row>
    <row r="30" ht="12.75" customHeight="1">
      <c r="A30" s="3"/>
      <c r="B30" s="3"/>
      <c r="C30" s="14"/>
      <c r="D30" s="3"/>
      <c r="E30" s="3"/>
      <c r="F30" s="3"/>
      <c r="G30" s="3"/>
      <c r="H30" s="3"/>
      <c r="I30" s="15"/>
      <c r="J30" s="15"/>
      <c r="K30" s="15"/>
    </row>
    <row r="31" ht="12.75" customHeight="1">
      <c r="A31" s="3"/>
      <c r="B31" s="3"/>
      <c r="C31" s="14"/>
      <c r="D31" s="3"/>
      <c r="E31" s="3"/>
      <c r="F31" s="3"/>
      <c r="G31" s="3"/>
      <c r="H31" s="3"/>
      <c r="I31" s="15"/>
      <c r="J31" s="15"/>
      <c r="K31" s="15"/>
    </row>
    <row r="32" ht="12.75" customHeight="1">
      <c r="A32" s="3"/>
      <c r="B32" s="3"/>
      <c r="C32" s="14"/>
      <c r="D32" s="3"/>
      <c r="E32" s="3"/>
      <c r="F32" s="3"/>
      <c r="G32" s="3"/>
      <c r="H32" s="3"/>
      <c r="I32" s="15"/>
      <c r="J32" s="15"/>
      <c r="K32" s="15"/>
    </row>
    <row r="33" ht="12.75" customHeight="1">
      <c r="A33" s="3"/>
      <c r="B33" s="3"/>
      <c r="C33" s="14"/>
      <c r="D33" s="3"/>
      <c r="E33" s="3"/>
      <c r="F33" s="3"/>
      <c r="G33" s="3"/>
      <c r="H33" s="3"/>
      <c r="I33" s="15"/>
      <c r="J33" s="15"/>
      <c r="K33" s="15"/>
    </row>
    <row r="34" ht="12.75" customHeight="1">
      <c r="A34" s="3"/>
      <c r="B34" s="3"/>
      <c r="C34" s="14"/>
      <c r="D34" s="3"/>
      <c r="E34" s="3"/>
      <c r="F34" s="3"/>
      <c r="G34" s="3"/>
      <c r="H34" s="3"/>
      <c r="I34" s="15"/>
      <c r="J34" s="15"/>
      <c r="K34" s="15"/>
    </row>
    <row r="35" ht="12.75" customHeight="1">
      <c r="A35" s="3"/>
      <c r="B35" s="3"/>
      <c r="C35" s="14"/>
      <c r="D35" s="3"/>
      <c r="E35" s="3"/>
      <c r="F35" s="3"/>
      <c r="G35" s="3"/>
      <c r="H35" s="3"/>
      <c r="I35" s="15"/>
      <c r="J35" s="15"/>
      <c r="K35" s="15"/>
    </row>
    <row r="36" ht="12.75" customHeight="1">
      <c r="A36" s="3"/>
      <c r="B36" s="3"/>
      <c r="C36" s="14"/>
      <c r="D36" s="3"/>
      <c r="E36" s="3"/>
      <c r="F36" s="3"/>
      <c r="G36" s="3"/>
      <c r="H36" s="3"/>
      <c r="I36" s="15"/>
      <c r="J36" s="15"/>
      <c r="K36" s="15"/>
    </row>
    <row r="37" ht="12.75" customHeight="1">
      <c r="A37" s="3"/>
      <c r="B37" s="3"/>
      <c r="C37" s="14"/>
      <c r="D37" s="3"/>
      <c r="E37" s="3"/>
      <c r="F37" s="3"/>
      <c r="G37" s="3"/>
      <c r="H37" s="3"/>
      <c r="I37" s="15"/>
      <c r="J37" s="15"/>
      <c r="K37" s="15"/>
    </row>
    <row r="38" ht="12.75" customHeight="1">
      <c r="A38" s="3"/>
      <c r="B38" s="3"/>
      <c r="C38" s="14"/>
      <c r="D38" s="3"/>
      <c r="E38" s="3"/>
      <c r="F38" s="3"/>
      <c r="G38" s="3"/>
      <c r="H38" s="3"/>
      <c r="I38" s="15"/>
      <c r="J38" s="15"/>
      <c r="K38" s="15"/>
    </row>
    <row r="39" ht="12.75" customHeight="1">
      <c r="A39" s="3"/>
      <c r="B39" s="3"/>
      <c r="C39" s="14"/>
      <c r="D39" s="3"/>
      <c r="E39" s="3"/>
      <c r="F39" s="3"/>
      <c r="G39" s="3"/>
      <c r="H39" s="3"/>
      <c r="I39" s="15"/>
      <c r="J39" s="15"/>
      <c r="K39" s="15"/>
    </row>
    <row r="40" ht="12.75" customHeight="1">
      <c r="A40" s="3"/>
      <c r="B40" s="3"/>
      <c r="C40" s="14"/>
      <c r="D40" s="3"/>
      <c r="E40" s="3"/>
      <c r="F40" s="3"/>
      <c r="G40" s="3"/>
      <c r="H40" s="3"/>
      <c r="I40" s="15"/>
      <c r="J40" s="15"/>
      <c r="K40" s="15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2"/>
      <c r="K41" s="3"/>
    </row>
    <row r="42" ht="12.75" customHeight="1">
      <c r="A42" s="3"/>
      <c r="B42" s="3"/>
      <c r="C42" s="3"/>
      <c r="D42" s="3"/>
      <c r="E42" s="3"/>
      <c r="F42" s="3"/>
      <c r="G42" s="3"/>
      <c r="H42" s="3"/>
      <c r="I42" s="23"/>
      <c r="K42" s="24"/>
    </row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3">
    <mergeCell ref="A2:B2"/>
    <mergeCell ref="A3:B3"/>
    <mergeCell ref="A4:B4"/>
    <mergeCell ref="M4:S5"/>
    <mergeCell ref="N8:W8"/>
    <mergeCell ref="N10:V10"/>
    <mergeCell ref="N12:U12"/>
    <mergeCell ref="N14:S14"/>
    <mergeCell ref="T14:Y14"/>
    <mergeCell ref="N16:T16"/>
    <mergeCell ref="N18:V18"/>
    <mergeCell ref="I19:J19"/>
    <mergeCell ref="I20:J20"/>
    <mergeCell ref="N20:Z20"/>
    <mergeCell ref="I41:J41"/>
    <mergeCell ref="I42:J42"/>
    <mergeCell ref="N22:V22"/>
    <mergeCell ref="N23:U23"/>
    <mergeCell ref="N25:R25"/>
    <mergeCell ref="A26:C26"/>
    <mergeCell ref="N26:P27"/>
    <mergeCell ref="Q26:W26"/>
    <mergeCell ref="Q27:V27"/>
  </mergeCells>
  <printOptions/>
  <pageMargins bottom="1.0" footer="0.0" header="0.0" left="0.75" right="0.75" top="1.0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2013-10-29T14:52:21Z</dcterms:created>
  <dc:creator>Karl Wöber</dc:creator>
</cp:coreProperties>
</file>